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475" windowHeight="10005"/>
  </bookViews>
  <sheets>
    <sheet name="第二批" sheetId="2" r:id="rId1"/>
  </sheets>
  <definedNames>
    <definedName name="_xlnm._FilterDatabase" localSheetId="0" hidden="1">第二批!$A$1:$I$39</definedName>
  </definedNames>
  <calcPr calcId="144525"/>
</workbook>
</file>

<file path=xl/sharedStrings.xml><?xml version="1.0" encoding="utf-8"?>
<sst xmlns="http://schemas.openxmlformats.org/spreadsheetml/2006/main" count="43" uniqueCount="40">
  <si>
    <t>橡胶林木伐区调查设计汇总表</t>
  </si>
  <si>
    <t>序号</t>
  </si>
  <si>
    <t>工地名称</t>
  </si>
  <si>
    <t>档案面积（亩）</t>
  </si>
  <si>
    <t>株树（株）</t>
  </si>
  <si>
    <t>材积       （立方）</t>
  </si>
  <si>
    <t>立方转换吨</t>
  </si>
  <si>
    <t>单株材积(立方/株）</t>
  </si>
  <si>
    <t>起拍价   （元/吨）</t>
  </si>
  <si>
    <t>竞价保证金（万元）</t>
  </si>
  <si>
    <t>拍品名称</t>
  </si>
  <si>
    <t>红光分公司14队-1</t>
  </si>
  <si>
    <t>橡胶原木</t>
  </si>
  <si>
    <t>红光分公司14队-2</t>
  </si>
  <si>
    <t>红光分公司2队</t>
  </si>
  <si>
    <t>红光18队（崇典队）-1</t>
  </si>
  <si>
    <t>红光18队（崇典队）-2</t>
  </si>
  <si>
    <t>红光分公司12队-1</t>
  </si>
  <si>
    <t>红光分公司12队（群头）</t>
  </si>
  <si>
    <t>红光分公司长征队</t>
  </si>
  <si>
    <t>金江分公司南茂红星队-1</t>
  </si>
  <si>
    <t>金江分公司南茂红星队-2</t>
  </si>
  <si>
    <t>金江分公司南茂红星队-3</t>
  </si>
  <si>
    <t>八一分公司东山105队</t>
  </si>
  <si>
    <t>山荣分公司乐中11队</t>
  </si>
  <si>
    <t>山荣分公司乐中2队、19队</t>
  </si>
  <si>
    <t>山荣分公司乐中3队</t>
  </si>
  <si>
    <t>邦溪分公司芙蓉田6队</t>
  </si>
  <si>
    <t>邦溪分公司芙蓉田9队</t>
  </si>
  <si>
    <t>邦溪分公司邦溪10队</t>
  </si>
  <si>
    <t>小计</t>
  </si>
  <si>
    <t>红光红岗2队</t>
  </si>
  <si>
    <t>红光红岗24队</t>
  </si>
  <si>
    <t>红光红岗31队</t>
  </si>
  <si>
    <t>红光红岗6队</t>
  </si>
  <si>
    <t>红光红岗38队</t>
  </si>
  <si>
    <t>红光红岗20队</t>
  </si>
  <si>
    <t>红岗27队（原38队）</t>
  </si>
  <si>
    <t>/</t>
  </si>
  <si>
    <t>海南农垦宝橡林产集团股份有限公司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</si>
</sst>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176" formatCode="0_ 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8" formatCode="0.000_ "/>
    <numFmt numFmtId="179" formatCode="0.00;[Red]0.00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仿宋_GB2312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b/>
      <sz val="10"/>
      <name val="宋体"/>
      <charset val="134"/>
    </font>
    <font>
      <b/>
      <sz val="10"/>
      <color theme="1"/>
      <name val="仿宋_GB2312"/>
      <charset val="134"/>
    </font>
    <font>
      <sz val="10"/>
      <color rgb="FF000000"/>
      <name val="仿宋_GB2312"/>
      <charset val="134"/>
    </font>
    <font>
      <b/>
      <sz val="10"/>
      <color rgb="FF000000"/>
      <name val="仿宋_GB2312"/>
      <charset val="134"/>
    </font>
    <font>
      <sz val="9"/>
      <name val="宋体"/>
      <charset val="134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2" fillId="19" borderId="11" applyNumberFormat="0" applyAlignment="0" applyProtection="0">
      <alignment vertical="center"/>
    </xf>
    <xf numFmtId="0" fontId="27" fillId="19" borderId="9" applyNumberFormat="0" applyAlignment="0" applyProtection="0">
      <alignment vertical="center"/>
    </xf>
    <xf numFmtId="0" fontId="31" fillId="32" borderId="10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5" fillId="0" borderId="0"/>
  </cellStyleXfs>
  <cellXfs count="4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/>
    <xf numFmtId="0" fontId="3" fillId="0" borderId="0" xfId="0" applyFont="1" applyFill="1" applyAlignment="1"/>
    <xf numFmtId="0" fontId="0" fillId="0" borderId="0" xfId="0" applyFill="1">
      <alignment vertical="center"/>
    </xf>
    <xf numFmtId="177" fontId="1" fillId="0" borderId="0" xfId="0" applyNumberFormat="1" applyFont="1" applyFill="1" applyAlignment="1"/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31" fontId="13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3"/>
  <sheetViews>
    <sheetView tabSelected="1" workbookViewId="0">
      <pane ySplit="2" topLeftCell="A3" activePane="bottomLeft" state="frozen"/>
      <selection/>
      <selection pane="bottomLeft" activeCell="H18" sqref="H18"/>
    </sheetView>
  </sheetViews>
  <sheetFormatPr defaultColWidth="9" defaultRowHeight="13.5"/>
  <cols>
    <col min="1" max="1" width="4.5" style="1" customWidth="1"/>
    <col min="2" max="2" width="22.2083333333333" style="1" customWidth="1"/>
    <col min="3" max="3" width="8.44166666666667" style="7" customWidth="1"/>
    <col min="4" max="4" width="11.1083333333333" style="1" customWidth="1"/>
    <col min="5" max="5" width="11.1083333333333" style="7" customWidth="1"/>
    <col min="6" max="6" width="11.1083333333333" style="8" customWidth="1"/>
    <col min="7" max="7" width="9.375" style="1" customWidth="1"/>
    <col min="8" max="8" width="9.25" style="1" customWidth="1"/>
    <col min="9" max="9" width="10.375" style="9" customWidth="1"/>
    <col min="10" max="11" width="9" style="1" customWidth="1"/>
    <col min="12" max="16384" width="9" style="1"/>
  </cols>
  <sheetData>
    <row r="1" s="1" customFormat="1" ht="63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="2" customFormat="1" ht="36" spans="1:10">
      <c r="A2" s="11" t="s">
        <v>1</v>
      </c>
      <c r="B2" s="11" t="s">
        <v>2</v>
      </c>
      <c r="C2" s="12" t="s">
        <v>3</v>
      </c>
      <c r="D2" s="11" t="s">
        <v>4</v>
      </c>
      <c r="E2" s="12" t="s">
        <v>5</v>
      </c>
      <c r="F2" s="13" t="s">
        <v>6</v>
      </c>
      <c r="G2" s="14" t="s">
        <v>7</v>
      </c>
      <c r="H2" s="14" t="s">
        <v>8</v>
      </c>
      <c r="I2" s="14" t="s">
        <v>9</v>
      </c>
      <c r="J2" s="11" t="s">
        <v>10</v>
      </c>
    </row>
    <row r="3" s="2" customFormat="1" ht="16" customHeight="1" spans="1:10">
      <c r="A3" s="15">
        <v>1</v>
      </c>
      <c r="B3" s="16" t="s">
        <v>11</v>
      </c>
      <c r="C3" s="17">
        <v>110.93</v>
      </c>
      <c r="D3" s="16">
        <v>930</v>
      </c>
      <c r="E3" s="17">
        <v>155</v>
      </c>
      <c r="F3" s="18">
        <f t="shared" ref="F3:F10" si="0">E3*1.38</f>
        <v>213.9</v>
      </c>
      <c r="G3" s="19">
        <f t="shared" ref="G3:G10" si="1">E3/D3</f>
        <v>0.166666666666667</v>
      </c>
      <c r="H3" s="20">
        <v>576</v>
      </c>
      <c r="I3" s="22">
        <v>10</v>
      </c>
      <c r="J3" s="45" t="s">
        <v>12</v>
      </c>
    </row>
    <row r="4" s="2" customFormat="1" ht="16" customHeight="1" spans="1:10">
      <c r="A4" s="15"/>
      <c r="B4" s="16" t="s">
        <v>13</v>
      </c>
      <c r="C4" s="17">
        <v>85.2</v>
      </c>
      <c r="D4" s="16">
        <v>2381</v>
      </c>
      <c r="E4" s="17">
        <v>479</v>
      </c>
      <c r="F4" s="18">
        <f t="shared" si="0"/>
        <v>661.02</v>
      </c>
      <c r="G4" s="19">
        <f t="shared" si="1"/>
        <v>0.20117597648047</v>
      </c>
      <c r="H4" s="21"/>
      <c r="I4" s="22"/>
      <c r="J4" s="45"/>
    </row>
    <row r="5" s="2" customFormat="1" ht="16" customHeight="1" spans="1:10">
      <c r="A5" s="15">
        <v>2</v>
      </c>
      <c r="B5" s="16" t="s">
        <v>14</v>
      </c>
      <c r="C5" s="17">
        <v>139.7</v>
      </c>
      <c r="D5" s="16">
        <v>1233</v>
      </c>
      <c r="E5" s="17">
        <v>205</v>
      </c>
      <c r="F5" s="18">
        <f t="shared" si="0"/>
        <v>282.9</v>
      </c>
      <c r="G5" s="19">
        <f t="shared" si="1"/>
        <v>0.166261151662612</v>
      </c>
      <c r="H5" s="22">
        <v>576</v>
      </c>
      <c r="I5" s="22">
        <v>10</v>
      </c>
      <c r="J5" s="45"/>
    </row>
    <row r="6" s="2" customFormat="1" ht="16" customHeight="1" spans="1:10">
      <c r="A6" s="15">
        <v>3</v>
      </c>
      <c r="B6" s="16" t="s">
        <v>15</v>
      </c>
      <c r="C6" s="17">
        <v>137.9</v>
      </c>
      <c r="D6" s="16">
        <v>1934</v>
      </c>
      <c r="E6" s="17">
        <v>792</v>
      </c>
      <c r="F6" s="18">
        <f t="shared" si="0"/>
        <v>1092.96</v>
      </c>
      <c r="G6" s="19">
        <f t="shared" si="1"/>
        <v>0.409513960703206</v>
      </c>
      <c r="H6" s="20">
        <v>597</v>
      </c>
      <c r="I6" s="22">
        <v>10</v>
      </c>
      <c r="J6" s="45"/>
    </row>
    <row r="7" s="2" customFormat="1" ht="16" customHeight="1" spans="1:10">
      <c r="A7" s="15"/>
      <c r="B7" s="16" t="s">
        <v>16</v>
      </c>
      <c r="C7" s="17">
        <v>129.4</v>
      </c>
      <c r="D7" s="16">
        <v>2134</v>
      </c>
      <c r="E7" s="17">
        <v>869</v>
      </c>
      <c r="F7" s="18">
        <f t="shared" si="0"/>
        <v>1199.22</v>
      </c>
      <c r="G7" s="19">
        <f t="shared" si="1"/>
        <v>0.407216494845361</v>
      </c>
      <c r="H7" s="21"/>
      <c r="I7" s="22"/>
      <c r="J7" s="45"/>
    </row>
    <row r="8" s="2" customFormat="1" ht="16" customHeight="1" spans="1:10">
      <c r="A8" s="15">
        <v>4</v>
      </c>
      <c r="B8" s="16" t="s">
        <v>17</v>
      </c>
      <c r="C8" s="17">
        <v>76.83</v>
      </c>
      <c r="D8" s="16">
        <v>941</v>
      </c>
      <c r="E8" s="17">
        <v>243</v>
      </c>
      <c r="F8" s="18">
        <f t="shared" si="0"/>
        <v>335.34</v>
      </c>
      <c r="G8" s="19">
        <f t="shared" si="1"/>
        <v>0.258235919234857</v>
      </c>
      <c r="H8" s="20">
        <v>576</v>
      </c>
      <c r="I8" s="22">
        <v>10</v>
      </c>
      <c r="J8" s="45"/>
    </row>
    <row r="9" s="2" customFormat="1" ht="16" customHeight="1" spans="1:10">
      <c r="A9" s="15"/>
      <c r="B9" s="16" t="s">
        <v>18</v>
      </c>
      <c r="C9" s="17">
        <v>262.5</v>
      </c>
      <c r="D9" s="16">
        <v>6749</v>
      </c>
      <c r="E9" s="17">
        <v>1837</v>
      </c>
      <c r="F9" s="18">
        <f t="shared" si="0"/>
        <v>2535.06</v>
      </c>
      <c r="G9" s="19">
        <f t="shared" si="1"/>
        <v>0.272188472366276</v>
      </c>
      <c r="H9" s="21"/>
      <c r="I9" s="22"/>
      <c r="J9" s="45"/>
    </row>
    <row r="10" s="2" customFormat="1" ht="16" customHeight="1" spans="1:10">
      <c r="A10" s="15">
        <v>5</v>
      </c>
      <c r="B10" s="16" t="s">
        <v>19</v>
      </c>
      <c r="C10" s="17">
        <v>302.8</v>
      </c>
      <c r="D10" s="16">
        <v>4612</v>
      </c>
      <c r="E10" s="17">
        <v>1410</v>
      </c>
      <c r="F10" s="18">
        <f t="shared" si="0"/>
        <v>1945.8</v>
      </c>
      <c r="G10" s="19">
        <f t="shared" si="1"/>
        <v>0.305724197745013</v>
      </c>
      <c r="H10" s="22">
        <v>576</v>
      </c>
      <c r="I10" s="22">
        <v>10</v>
      </c>
      <c r="J10" s="45"/>
    </row>
    <row r="11" s="2" customFormat="1" ht="16" customHeight="1" spans="1:10">
      <c r="A11" s="15">
        <v>6</v>
      </c>
      <c r="B11" s="16" t="s">
        <v>20</v>
      </c>
      <c r="C11" s="17">
        <v>167.8</v>
      </c>
      <c r="D11" s="16">
        <v>2665</v>
      </c>
      <c r="E11" s="17">
        <v>902</v>
      </c>
      <c r="F11" s="18">
        <f t="shared" ref="F11:F20" si="2">E11*1.38</f>
        <v>1244.76</v>
      </c>
      <c r="G11" s="19">
        <f t="shared" ref="G11:G20" si="3">E11/D11</f>
        <v>0.338461538461538</v>
      </c>
      <c r="H11" s="22">
        <v>624</v>
      </c>
      <c r="I11" s="22">
        <v>10</v>
      </c>
      <c r="J11" s="45"/>
    </row>
    <row r="12" s="2" customFormat="1" ht="16" customHeight="1" spans="1:10">
      <c r="A12" s="15">
        <v>7</v>
      </c>
      <c r="B12" s="16" t="s">
        <v>21</v>
      </c>
      <c r="C12" s="17">
        <v>392.7</v>
      </c>
      <c r="D12" s="16">
        <v>4159</v>
      </c>
      <c r="E12" s="17">
        <v>1560</v>
      </c>
      <c r="F12" s="18">
        <f t="shared" si="2"/>
        <v>2152.8</v>
      </c>
      <c r="G12" s="19">
        <f t="shared" si="3"/>
        <v>0.375090165905266</v>
      </c>
      <c r="H12" s="22">
        <v>624</v>
      </c>
      <c r="I12" s="22">
        <v>10</v>
      </c>
      <c r="J12" s="45"/>
    </row>
    <row r="13" s="2" customFormat="1" ht="16" customHeight="1" spans="1:10">
      <c r="A13" s="15">
        <v>8</v>
      </c>
      <c r="B13" s="16" t="s">
        <v>22</v>
      </c>
      <c r="C13" s="17">
        <v>288.5</v>
      </c>
      <c r="D13" s="16">
        <v>4523</v>
      </c>
      <c r="E13" s="17">
        <v>1499</v>
      </c>
      <c r="F13" s="18">
        <f t="shared" si="2"/>
        <v>2068.62</v>
      </c>
      <c r="G13" s="19">
        <f t="shared" si="3"/>
        <v>0.331417200972806</v>
      </c>
      <c r="H13" s="22">
        <v>624</v>
      </c>
      <c r="I13" s="22">
        <v>10</v>
      </c>
      <c r="J13" s="45"/>
    </row>
    <row r="14" s="2" customFormat="1" ht="16" customHeight="1" spans="1:10">
      <c r="A14" s="15">
        <v>9</v>
      </c>
      <c r="B14" s="16" t="s">
        <v>23</v>
      </c>
      <c r="C14" s="17">
        <v>184.1</v>
      </c>
      <c r="D14" s="16">
        <v>5469</v>
      </c>
      <c r="E14" s="17">
        <v>2000</v>
      </c>
      <c r="F14" s="18">
        <f t="shared" si="2"/>
        <v>2760</v>
      </c>
      <c r="G14" s="19">
        <f t="shared" si="3"/>
        <v>0.365697568111172</v>
      </c>
      <c r="H14" s="22">
        <v>683</v>
      </c>
      <c r="I14" s="22">
        <v>10</v>
      </c>
      <c r="J14" s="45"/>
    </row>
    <row r="15" s="2" customFormat="1" ht="16" customHeight="1" spans="1:10">
      <c r="A15" s="15">
        <v>10</v>
      </c>
      <c r="B15" s="16" t="s">
        <v>24</v>
      </c>
      <c r="C15" s="17">
        <v>112.8</v>
      </c>
      <c r="D15" s="16">
        <v>1612</v>
      </c>
      <c r="E15" s="17">
        <v>924</v>
      </c>
      <c r="F15" s="18">
        <f t="shared" si="2"/>
        <v>1275.12</v>
      </c>
      <c r="G15" s="19">
        <f t="shared" si="3"/>
        <v>0.573200992555831</v>
      </c>
      <c r="H15" s="22">
        <v>683</v>
      </c>
      <c r="I15" s="22">
        <v>10</v>
      </c>
      <c r="J15" s="45"/>
    </row>
    <row r="16" s="2" customFormat="1" ht="16" customHeight="1" spans="1:10">
      <c r="A16" s="15">
        <v>11</v>
      </c>
      <c r="B16" s="16" t="s">
        <v>25</v>
      </c>
      <c r="C16" s="17">
        <v>100.76</v>
      </c>
      <c r="D16" s="16">
        <v>1590</v>
      </c>
      <c r="E16" s="17">
        <v>1124</v>
      </c>
      <c r="F16" s="18">
        <f t="shared" si="2"/>
        <v>1551.12</v>
      </c>
      <c r="G16" s="19">
        <f t="shared" si="3"/>
        <v>0.706918238993711</v>
      </c>
      <c r="H16" s="22">
        <v>683</v>
      </c>
      <c r="I16" s="22">
        <v>10</v>
      </c>
      <c r="J16" s="45"/>
    </row>
    <row r="17" s="2" customFormat="1" ht="16" customHeight="1" spans="1:10">
      <c r="A17" s="15">
        <v>12</v>
      </c>
      <c r="B17" s="16" t="s">
        <v>26</v>
      </c>
      <c r="C17" s="17">
        <v>85</v>
      </c>
      <c r="D17" s="16">
        <v>1839</v>
      </c>
      <c r="E17" s="17">
        <v>805</v>
      </c>
      <c r="F17" s="18">
        <f t="shared" si="2"/>
        <v>1110.9</v>
      </c>
      <c r="G17" s="19">
        <f t="shared" si="3"/>
        <v>0.43773790103317</v>
      </c>
      <c r="H17" s="22">
        <v>683</v>
      </c>
      <c r="I17" s="22">
        <v>10</v>
      </c>
      <c r="J17" s="45"/>
    </row>
    <row r="18" s="2" customFormat="1" ht="16" customHeight="1" spans="1:10">
      <c r="A18" s="15">
        <v>13</v>
      </c>
      <c r="B18" s="16" t="s">
        <v>27</v>
      </c>
      <c r="C18" s="17">
        <v>66.7</v>
      </c>
      <c r="D18" s="16">
        <v>816</v>
      </c>
      <c r="E18" s="17">
        <v>604</v>
      </c>
      <c r="F18" s="18">
        <f t="shared" si="2"/>
        <v>833.52</v>
      </c>
      <c r="G18" s="19">
        <f t="shared" si="3"/>
        <v>0.740196078431373</v>
      </c>
      <c r="H18" s="22">
        <v>683</v>
      </c>
      <c r="I18" s="22">
        <v>10</v>
      </c>
      <c r="J18" s="45"/>
    </row>
    <row r="19" s="2" customFormat="1" ht="16" customHeight="1" spans="1:10">
      <c r="A19" s="15">
        <v>14</v>
      </c>
      <c r="B19" s="16" t="s">
        <v>28</v>
      </c>
      <c r="C19" s="17">
        <v>146.4</v>
      </c>
      <c r="D19" s="16">
        <v>2531</v>
      </c>
      <c r="E19" s="17">
        <v>1575</v>
      </c>
      <c r="F19" s="18">
        <f t="shared" si="2"/>
        <v>2173.5</v>
      </c>
      <c r="G19" s="19">
        <f t="shared" si="3"/>
        <v>0.622283682338996</v>
      </c>
      <c r="H19" s="22">
        <v>683</v>
      </c>
      <c r="I19" s="22">
        <v>10</v>
      </c>
      <c r="J19" s="45"/>
    </row>
    <row r="20" s="2" customFormat="1" ht="16" customHeight="1" spans="1:10">
      <c r="A20" s="15">
        <v>15</v>
      </c>
      <c r="B20" s="16" t="s">
        <v>29</v>
      </c>
      <c r="C20" s="17">
        <v>67.8</v>
      </c>
      <c r="D20" s="16">
        <v>1569</v>
      </c>
      <c r="E20" s="17">
        <v>494</v>
      </c>
      <c r="F20" s="18">
        <f t="shared" si="2"/>
        <v>681.72</v>
      </c>
      <c r="G20" s="19">
        <f t="shared" si="3"/>
        <v>0.31485022307202</v>
      </c>
      <c r="H20" s="22">
        <v>683</v>
      </c>
      <c r="I20" s="22">
        <v>10</v>
      </c>
      <c r="J20" s="45"/>
    </row>
    <row r="21" s="3" customFormat="1" ht="16" hidden="1" customHeight="1" spans="1:9">
      <c r="A21" s="23" t="s">
        <v>30</v>
      </c>
      <c r="B21" s="23"/>
      <c r="C21" s="24">
        <f>SUM(C18:C20)</f>
        <v>280.9</v>
      </c>
      <c r="D21" s="24">
        <f>SUM(D18:D20)</f>
        <v>4916</v>
      </c>
      <c r="E21" s="24">
        <f>SUM(E18:E20)</f>
        <v>2673</v>
      </c>
      <c r="F21" s="25">
        <f>SUM(F18:F20)</f>
        <v>3688.74</v>
      </c>
      <c r="G21" s="19">
        <f t="shared" ref="G21:G36" si="4">E21/D21</f>
        <v>0.54373474369406</v>
      </c>
      <c r="H21" s="26">
        <v>434</v>
      </c>
      <c r="I21" s="26">
        <v>10</v>
      </c>
    </row>
    <row r="22" s="2" customFormat="1" ht="16" hidden="1" customHeight="1" spans="1:9">
      <c r="A22" s="27">
        <v>10</v>
      </c>
      <c r="B22" s="17" t="s">
        <v>31</v>
      </c>
      <c r="C22" s="17">
        <v>75.02</v>
      </c>
      <c r="D22" s="17">
        <v>1270</v>
      </c>
      <c r="E22" s="17">
        <v>669</v>
      </c>
      <c r="F22" s="18">
        <f>E22*1.38</f>
        <v>923.22</v>
      </c>
      <c r="G22" s="19">
        <f t="shared" si="4"/>
        <v>0.526771653543307</v>
      </c>
      <c r="H22" s="22">
        <v>434</v>
      </c>
      <c r="I22" s="22">
        <v>10</v>
      </c>
    </row>
    <row r="23" s="2" customFormat="1" ht="16" hidden="1" customHeight="1" spans="1:9">
      <c r="A23" s="27">
        <v>11</v>
      </c>
      <c r="B23" s="17" t="s">
        <v>32</v>
      </c>
      <c r="C23" s="28">
        <v>478.3</v>
      </c>
      <c r="D23" s="28">
        <v>2919</v>
      </c>
      <c r="E23" s="28">
        <v>1122</v>
      </c>
      <c r="F23" s="18">
        <f>E23*1.38</f>
        <v>1548.36</v>
      </c>
      <c r="G23" s="19">
        <f t="shared" si="4"/>
        <v>0.384378211716341</v>
      </c>
      <c r="H23" s="22">
        <v>434</v>
      </c>
      <c r="I23" s="22">
        <v>10</v>
      </c>
    </row>
    <row r="24" s="2" customFormat="1" ht="16" hidden="1" customHeight="1" spans="1:9">
      <c r="A24" s="15">
        <v>12</v>
      </c>
      <c r="B24" s="17" t="s">
        <v>33</v>
      </c>
      <c r="C24" s="28">
        <v>273.7</v>
      </c>
      <c r="D24" s="28">
        <v>5138</v>
      </c>
      <c r="E24" s="28">
        <v>1650</v>
      </c>
      <c r="F24" s="18">
        <f>E24*1.38</f>
        <v>2277</v>
      </c>
      <c r="G24" s="19">
        <f t="shared" si="4"/>
        <v>0.321136629038536</v>
      </c>
      <c r="H24" s="22">
        <v>434</v>
      </c>
      <c r="I24" s="22">
        <v>10</v>
      </c>
    </row>
    <row r="25" s="2" customFormat="1" ht="16" hidden="1" customHeight="1" spans="1:9">
      <c r="A25" s="15"/>
      <c r="B25" s="17"/>
      <c r="C25" s="28">
        <v>135.2</v>
      </c>
      <c r="D25" s="28">
        <v>2450</v>
      </c>
      <c r="E25" s="28">
        <v>724</v>
      </c>
      <c r="F25" s="18">
        <f>E25*1.38</f>
        <v>999.12</v>
      </c>
      <c r="G25" s="19">
        <f t="shared" si="4"/>
        <v>0.295510204081633</v>
      </c>
      <c r="H25" s="22"/>
      <c r="I25" s="22"/>
    </row>
    <row r="26" s="3" customFormat="1" ht="16" hidden="1" customHeight="1" spans="1:9">
      <c r="A26" s="23" t="s">
        <v>30</v>
      </c>
      <c r="B26" s="23"/>
      <c r="C26" s="29">
        <f>SUM(C24:C25)</f>
        <v>408.9</v>
      </c>
      <c r="D26" s="29">
        <f>SUM(D24:D25)</f>
        <v>7588</v>
      </c>
      <c r="E26" s="29">
        <f>SUM(E24:E25)</f>
        <v>2374</v>
      </c>
      <c r="F26" s="30">
        <f>SUM(F24:F25)</f>
        <v>3276.12</v>
      </c>
      <c r="G26" s="19">
        <f t="shared" si="4"/>
        <v>0.312862414338429</v>
      </c>
      <c r="H26" s="26">
        <v>434</v>
      </c>
      <c r="I26" s="26">
        <v>10</v>
      </c>
    </row>
    <row r="27" s="2" customFormat="1" ht="16" hidden="1" customHeight="1" spans="1:9">
      <c r="A27" s="15">
        <v>13</v>
      </c>
      <c r="B27" s="17" t="s">
        <v>34</v>
      </c>
      <c r="C27" s="17">
        <v>87</v>
      </c>
      <c r="D27" s="17">
        <v>1018</v>
      </c>
      <c r="E27" s="17">
        <v>287</v>
      </c>
      <c r="F27" s="18">
        <f>E27*1.38</f>
        <v>396.06</v>
      </c>
      <c r="G27" s="19">
        <f t="shared" si="4"/>
        <v>0.281925343811395</v>
      </c>
      <c r="H27" s="22">
        <v>408</v>
      </c>
      <c r="I27" s="22">
        <v>5</v>
      </c>
    </row>
    <row r="28" s="2" customFormat="1" ht="16" hidden="1" customHeight="1" spans="1:9">
      <c r="A28" s="15">
        <v>14</v>
      </c>
      <c r="B28" s="17" t="s">
        <v>35</v>
      </c>
      <c r="C28" s="17">
        <v>184.3</v>
      </c>
      <c r="D28" s="17">
        <v>6707</v>
      </c>
      <c r="E28" s="17">
        <v>1378</v>
      </c>
      <c r="F28" s="18">
        <f>E28*1.38</f>
        <v>1901.64</v>
      </c>
      <c r="G28" s="19">
        <f t="shared" si="4"/>
        <v>0.205456985239302</v>
      </c>
      <c r="H28" s="22">
        <v>408</v>
      </c>
      <c r="I28" s="22">
        <v>10</v>
      </c>
    </row>
    <row r="29" s="3" customFormat="1" ht="17" hidden="1" customHeight="1" spans="1:9">
      <c r="A29" s="15">
        <v>15</v>
      </c>
      <c r="B29" s="31" t="s">
        <v>36</v>
      </c>
      <c r="C29" s="32">
        <v>315.2</v>
      </c>
      <c r="D29" s="32">
        <v>7459</v>
      </c>
      <c r="E29" s="32">
        <v>2056</v>
      </c>
      <c r="F29" s="18">
        <f>E29*1.38</f>
        <v>2837.28</v>
      </c>
      <c r="G29" s="19">
        <f t="shared" si="4"/>
        <v>0.275640166242124</v>
      </c>
      <c r="H29" s="22">
        <v>408</v>
      </c>
      <c r="I29" s="22">
        <v>10</v>
      </c>
    </row>
    <row r="30" s="3" customFormat="1" ht="17" hidden="1" customHeight="1" spans="1:9">
      <c r="A30" s="15"/>
      <c r="B30" s="31"/>
      <c r="C30" s="32">
        <v>320.22</v>
      </c>
      <c r="D30" s="32">
        <v>5641</v>
      </c>
      <c r="E30" s="32">
        <v>1621</v>
      </c>
      <c r="F30" s="18">
        <f>E30*1.38</f>
        <v>2236.98</v>
      </c>
      <c r="G30" s="19">
        <f t="shared" si="4"/>
        <v>0.287360397092714</v>
      </c>
      <c r="H30" s="22"/>
      <c r="I30" s="22"/>
    </row>
    <row r="31" s="3" customFormat="1" ht="16" hidden="1" customHeight="1" spans="1:9">
      <c r="A31" s="15"/>
      <c r="B31" s="31"/>
      <c r="C31" s="32">
        <v>110.1</v>
      </c>
      <c r="D31" s="32">
        <v>1949</v>
      </c>
      <c r="E31" s="32">
        <v>648</v>
      </c>
      <c r="F31" s="18">
        <f>E31*1.38</f>
        <v>894.24</v>
      </c>
      <c r="G31" s="19">
        <f t="shared" si="4"/>
        <v>0.332478193945613</v>
      </c>
      <c r="H31" s="22"/>
      <c r="I31" s="22"/>
    </row>
    <row r="32" s="3" customFormat="1" ht="15" hidden="1" customHeight="1" spans="1:9">
      <c r="A32" s="23" t="s">
        <v>30</v>
      </c>
      <c r="B32" s="23"/>
      <c r="C32" s="33">
        <f>SUM(C29:C31)</f>
        <v>745.52</v>
      </c>
      <c r="D32" s="33">
        <f>SUM(D29:D31)</f>
        <v>15049</v>
      </c>
      <c r="E32" s="33">
        <f>SUM(E29:E31)</f>
        <v>4325</v>
      </c>
      <c r="F32" s="34">
        <f>SUM(F29:F31)</f>
        <v>5968.5</v>
      </c>
      <c r="G32" s="19">
        <f t="shared" si="4"/>
        <v>0.287394511263207</v>
      </c>
      <c r="H32" s="26">
        <v>408</v>
      </c>
      <c r="I32" s="26">
        <v>10</v>
      </c>
    </row>
    <row r="33" s="4" customFormat="1" ht="21" hidden="1" customHeight="1" spans="1:9">
      <c r="A33" s="35">
        <v>16</v>
      </c>
      <c r="B33" s="31" t="s">
        <v>37</v>
      </c>
      <c r="C33" s="36">
        <v>187.29</v>
      </c>
      <c r="D33" s="28">
        <v>5692</v>
      </c>
      <c r="E33" s="36">
        <v>936</v>
      </c>
      <c r="F33" s="37">
        <f>E33*1.38</f>
        <v>1291.68</v>
      </c>
      <c r="G33" s="19">
        <f t="shared" si="4"/>
        <v>0.164441321152495</v>
      </c>
      <c r="H33" s="28">
        <v>408</v>
      </c>
      <c r="I33" s="37">
        <v>10</v>
      </c>
    </row>
    <row r="34" s="4" customFormat="1" ht="21" hidden="1" customHeight="1" spans="1:9">
      <c r="A34" s="35"/>
      <c r="B34" s="31"/>
      <c r="C34" s="38">
        <v>247</v>
      </c>
      <c r="D34" s="39">
        <v>4617</v>
      </c>
      <c r="E34" s="39">
        <v>1004</v>
      </c>
      <c r="F34" s="18">
        <f>E34*1.38</f>
        <v>1385.52</v>
      </c>
      <c r="G34" s="19">
        <f t="shared" si="4"/>
        <v>0.217457223305177</v>
      </c>
      <c r="H34" s="28"/>
      <c r="I34" s="37"/>
    </row>
    <row r="35" s="5" customFormat="1" ht="17" hidden="1" customHeight="1" spans="1:9">
      <c r="A35" s="40" t="s">
        <v>30</v>
      </c>
      <c r="B35" s="40"/>
      <c r="C35" s="41">
        <f>SUM(C33:C34)</f>
        <v>434.29</v>
      </c>
      <c r="D35" s="41">
        <f>SUM(D33:D34)</f>
        <v>10309</v>
      </c>
      <c r="E35" s="41">
        <f>SUM(E33:E34)</f>
        <v>1940</v>
      </c>
      <c r="F35" s="30">
        <f>SUM(F33:F34)</f>
        <v>2677.2</v>
      </c>
      <c r="G35" s="19">
        <f t="shared" si="4"/>
        <v>0.188185080997187</v>
      </c>
      <c r="H35" s="29" t="s">
        <v>38</v>
      </c>
      <c r="I35" s="30">
        <f>SUM(I33:I33)</f>
        <v>10</v>
      </c>
    </row>
    <row r="36" s="6" customFormat="1" spans="1:9">
      <c r="A36" s="1"/>
      <c r="B36" s="1"/>
      <c r="C36" s="7"/>
      <c r="D36" s="1"/>
      <c r="E36" s="7"/>
      <c r="F36" s="8"/>
      <c r="G36" s="1"/>
      <c r="H36" s="42"/>
      <c r="I36" s="46"/>
    </row>
    <row r="37" s="6" customFormat="1" spans="1:9">
      <c r="A37" s="1"/>
      <c r="B37" s="1"/>
      <c r="C37" s="7"/>
      <c r="D37" s="1"/>
      <c r="E37" s="7"/>
      <c r="F37" s="8"/>
      <c r="G37" s="1"/>
      <c r="H37" s="42"/>
      <c r="I37" s="46"/>
    </row>
    <row r="38" spans="8:9">
      <c r="H38" s="43" t="s">
        <v>39</v>
      </c>
      <c r="I38" s="43"/>
    </row>
    <row r="39" spans="8:10">
      <c r="H39" s="44">
        <v>45372</v>
      </c>
      <c r="I39" s="44"/>
      <c r="J39" s="44"/>
    </row>
    <row r="43" spans="4:9">
      <c r="D43" s="7"/>
      <c r="G43" s="7"/>
      <c r="H43" s="7"/>
      <c r="I43" s="47"/>
    </row>
  </sheetData>
  <autoFilter ref="A1:I39">
    <extLst/>
  </autoFilter>
  <mergeCells count="28">
    <mergeCell ref="A1:J1"/>
    <mergeCell ref="A21:B21"/>
    <mergeCell ref="A26:B26"/>
    <mergeCell ref="A32:B32"/>
    <mergeCell ref="A35:B35"/>
    <mergeCell ref="H39:J39"/>
    <mergeCell ref="A3:A4"/>
    <mergeCell ref="A6:A7"/>
    <mergeCell ref="A8:A9"/>
    <mergeCell ref="A24:A25"/>
    <mergeCell ref="A29:A31"/>
    <mergeCell ref="A33:A34"/>
    <mergeCell ref="B24:B25"/>
    <mergeCell ref="B29:B31"/>
    <mergeCell ref="B33:B34"/>
    <mergeCell ref="H3:H4"/>
    <mergeCell ref="H6:H7"/>
    <mergeCell ref="H8:H9"/>
    <mergeCell ref="H24:H25"/>
    <mergeCell ref="H29:H31"/>
    <mergeCell ref="H33:H34"/>
    <mergeCell ref="I3:I4"/>
    <mergeCell ref="I6:I7"/>
    <mergeCell ref="I8:I9"/>
    <mergeCell ref="I24:I25"/>
    <mergeCell ref="I29:I31"/>
    <mergeCell ref="I33:I34"/>
    <mergeCell ref="J3:J20"/>
  </mergeCells>
  <printOptions horizontalCentered="1"/>
  <pageMargins left="0.354166666666667" right="0.314583333333333" top="0.60625" bottom="0.60625" header="0.302777777777778" footer="0.302777777777778"/>
  <pageSetup paperSize="9" scale="9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2023-11-09T17:58:00Z</dcterms:created>
  <dcterms:modified xsi:type="dcterms:W3CDTF">2024-03-21T08:19:04Z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ICV">
    <vt:lpwstr>8115E95753CF4425B877C2D6250378F3</vt:lpwstr>
  </property>
</Properties>
</file>